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2E24317C-C95F-43FD-ACA8-1E75903F0E2D}" xr6:coauthVersionLast="47" xr6:coauthVersionMax="47" xr10:uidLastSave="{00000000-0000-0000-0000-000000000000}"/>
  <bookViews>
    <workbookView xWindow="-108" yWindow="-108" windowWidth="23256" windowHeight="12576" activeTab="1" xr2:uid="{04F57DDB-43BB-4C03-96E5-78010583C5C9}"/>
  </bookViews>
  <sheets>
    <sheet name="練習用" sheetId="1" r:id="rId1"/>
    <sheet name="成果物" sheetId="2" r:id="rId2"/>
    <sheet name="成果物２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3" l="1"/>
  <c r="B28" i="2"/>
  <c r="B27" i="2"/>
  <c r="G19" i="3"/>
  <c r="G18" i="3"/>
  <c r="B25" i="3" s="1"/>
  <c r="G17" i="3"/>
  <c r="B24" i="3" s="1"/>
  <c r="C24" i="3" s="1"/>
  <c r="G16" i="3"/>
  <c r="G15" i="3"/>
  <c r="B7" i="2"/>
  <c r="G19" i="2"/>
  <c r="G18" i="2"/>
  <c r="B25" i="2" s="1"/>
  <c r="G17" i="2"/>
  <c r="B24" i="2" s="1"/>
  <c r="C24" i="2" s="1"/>
  <c r="G16" i="2"/>
  <c r="G21" i="2" s="1"/>
  <c r="G15" i="2"/>
  <c r="B23" i="2" s="1"/>
  <c r="C23" i="2" s="1"/>
  <c r="G19" i="1"/>
  <c r="G18" i="1"/>
  <c r="G17" i="1"/>
  <c r="G16" i="1"/>
  <c r="G15" i="1"/>
  <c r="B25" i="1" s="1"/>
  <c r="G21" i="1" l="1"/>
  <c r="B23" i="3"/>
  <c r="C23" i="3" s="1"/>
  <c r="G22" i="3" s="1"/>
  <c r="G21" i="3"/>
  <c r="G22" i="2"/>
  <c r="G23" i="2" s="1"/>
  <c r="B11" i="2" s="1"/>
  <c r="B23" i="1"/>
  <c r="C23" i="1" s="1"/>
  <c r="B24" i="1"/>
  <c r="C24" i="1" s="1"/>
  <c r="G23" i="3" l="1"/>
  <c r="B11" i="3" s="1"/>
  <c r="G22" i="1"/>
  <c r="G23" i="1" s="1"/>
  <c r="B11" i="1" s="1"/>
</calcChain>
</file>

<file path=xl/sharedStrings.xml><?xml version="1.0" encoding="utf-8"?>
<sst xmlns="http://schemas.openxmlformats.org/spreadsheetml/2006/main" count="115" uniqueCount="38">
  <si>
    <t>請　求　書</t>
    <rPh sb="0" eb="5">
      <t xml:space="preserve">セイキュウショ </t>
    </rPh>
    <phoneticPr fontId="3"/>
  </si>
  <si>
    <t>サンプル株式会社 御中</t>
    <rPh sb="9" eb="11">
      <t xml:space="preserve">オンチュウ </t>
    </rPh>
    <phoneticPr fontId="3"/>
  </si>
  <si>
    <t>請求No.</t>
    <rPh sb="0" eb="2">
      <t>セイキュウ</t>
    </rPh>
    <phoneticPr fontId="3"/>
  </si>
  <si>
    <t>下記のとおり、御請求申し上げます。</t>
    <rPh sb="0" eb="2">
      <t xml:space="preserve">カキノ </t>
    </rPh>
    <rPh sb="3" eb="4">
      <t xml:space="preserve">トオリ </t>
    </rPh>
    <rPh sb="10" eb="11">
      <t xml:space="preserve">モウシアゲマス </t>
    </rPh>
    <phoneticPr fontId="3"/>
  </si>
  <si>
    <t>東京サンプル　株式会社</t>
    <rPh sb="0" eb="2">
      <t>トウキョウ</t>
    </rPh>
    <rPh sb="7" eb="11">
      <t>カブシ</t>
    </rPh>
    <phoneticPr fontId="3"/>
  </si>
  <si>
    <t>件名</t>
    <rPh sb="0" eb="2">
      <t xml:space="preserve">ケンメイ </t>
    </rPh>
    <phoneticPr fontId="3"/>
  </si>
  <si>
    <t>サンプル</t>
    <phoneticPr fontId="3"/>
  </si>
  <si>
    <t>〒100-0000</t>
    <phoneticPr fontId="3"/>
  </si>
  <si>
    <t>支払期限</t>
    <rPh sb="0" eb="1">
      <t xml:space="preserve">シハライキゲン </t>
    </rPh>
    <phoneticPr fontId="3"/>
  </si>
  <si>
    <t xml:space="preserve">東京都〇〇〇 </t>
    <rPh sb="0" eb="3">
      <t>トウキョウト</t>
    </rPh>
    <phoneticPr fontId="3"/>
  </si>
  <si>
    <t>振込先</t>
    <rPh sb="0" eb="3">
      <t xml:space="preserve">フリコミサキ </t>
    </rPh>
    <phoneticPr fontId="3"/>
  </si>
  <si>
    <t>サンプル銀行 本店 普通 1111111</t>
    <rPh sb="4" eb="6">
      <t xml:space="preserve">ギンコウ </t>
    </rPh>
    <rPh sb="7" eb="9">
      <t xml:space="preserve">ホンテン </t>
    </rPh>
    <rPh sb="10" eb="12">
      <t xml:space="preserve">フツウ </t>
    </rPh>
    <phoneticPr fontId="3"/>
  </si>
  <si>
    <t>〇〇ビル5階</t>
    <rPh sb="5" eb="6">
      <t>カイ</t>
    </rPh>
    <phoneticPr fontId="3"/>
  </si>
  <si>
    <t>サンプル（カ</t>
    <phoneticPr fontId="3"/>
  </si>
  <si>
    <t>TEL：00-0000-0000</t>
    <phoneticPr fontId="3"/>
  </si>
  <si>
    <t>合計</t>
    <rPh sb="0" eb="2">
      <t xml:space="preserve">ゴウケイ </t>
    </rPh>
    <phoneticPr fontId="3"/>
  </si>
  <si>
    <t>摘要</t>
    <rPh sb="0" eb="2">
      <t xml:space="preserve">テキヨウ </t>
    </rPh>
    <phoneticPr fontId="3"/>
  </si>
  <si>
    <t>数量</t>
    <rPh sb="0" eb="2">
      <t xml:space="preserve">スウリョウ </t>
    </rPh>
    <phoneticPr fontId="3"/>
  </si>
  <si>
    <t>単価</t>
    <rPh sb="0" eb="2">
      <t xml:space="preserve">タンカ </t>
    </rPh>
    <phoneticPr fontId="3"/>
  </si>
  <si>
    <t>税率</t>
    <rPh sb="0" eb="2">
      <t xml:space="preserve">ゼイリツ </t>
    </rPh>
    <phoneticPr fontId="3"/>
  </si>
  <si>
    <t>金額</t>
    <rPh sb="0" eb="2">
      <t xml:space="preserve">キンガク </t>
    </rPh>
    <phoneticPr fontId="3"/>
  </si>
  <si>
    <t>サンプル1</t>
    <phoneticPr fontId="3"/>
  </si>
  <si>
    <t>サンプル2</t>
    <phoneticPr fontId="3"/>
  </si>
  <si>
    <t>サンプル3 ※</t>
    <phoneticPr fontId="3"/>
  </si>
  <si>
    <t>サンプル4</t>
    <phoneticPr fontId="3"/>
  </si>
  <si>
    <t>サンプル5</t>
  </si>
  <si>
    <t>※は軽減税率対象</t>
    <phoneticPr fontId="3"/>
  </si>
  <si>
    <t>小計</t>
    <rPh sb="0" eb="2">
      <t xml:space="preserve">ショウケイ </t>
    </rPh>
    <phoneticPr fontId="3"/>
  </si>
  <si>
    <t>税率別内訳</t>
    <rPh sb="0" eb="5">
      <t xml:space="preserve">ゼイリツベツウチワケ </t>
    </rPh>
    <phoneticPr fontId="3"/>
  </si>
  <si>
    <t>税抜金額</t>
    <rPh sb="0" eb="4">
      <t xml:space="preserve">ゼイヌキキンガク </t>
    </rPh>
    <phoneticPr fontId="3"/>
  </si>
  <si>
    <t>消費税額</t>
    <rPh sb="0" eb="4">
      <t xml:space="preserve">ショウヒゼイガク </t>
    </rPh>
    <phoneticPr fontId="3"/>
  </si>
  <si>
    <t>消費税</t>
    <rPh sb="0" eb="3">
      <t xml:space="preserve">ショウヒゼイガク </t>
    </rPh>
    <phoneticPr fontId="3"/>
  </si>
  <si>
    <t>10%対象</t>
    <rPh sb="3" eb="5">
      <t xml:space="preserve">タイショウ </t>
    </rPh>
    <phoneticPr fontId="3"/>
  </si>
  <si>
    <t>軽減8%対象</t>
    <rPh sb="0" eb="2">
      <t xml:space="preserve">ケイゲｎ </t>
    </rPh>
    <rPh sb="4" eb="6">
      <t xml:space="preserve">タイショウ </t>
    </rPh>
    <phoneticPr fontId="3"/>
  </si>
  <si>
    <t>0%対象</t>
    <rPh sb="2" eb="4">
      <t xml:space="preserve">タイショウ </t>
    </rPh>
    <phoneticPr fontId="3"/>
  </si>
  <si>
    <t>翌月15日</t>
    <rPh sb="0" eb="2">
      <t>ヨクゲツ</t>
    </rPh>
    <rPh sb="4" eb="5">
      <t>ニチ</t>
    </rPh>
    <phoneticPr fontId="3"/>
  </si>
  <si>
    <t>翌々月15日</t>
    <rPh sb="0" eb="3">
      <t>ヨクヨクゲツ</t>
    </rPh>
    <rPh sb="5" eb="6">
      <t>ニチ</t>
    </rPh>
    <phoneticPr fontId="3"/>
  </si>
  <si>
    <t>請求日</t>
    <rPh sb="0" eb="3">
      <t>セイキュウビ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</si>
</sst>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 円&quot;\ \(&quot;税&quot;&quot;込&quot;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2"/>
      <color rgb="FFFFFFFF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63636"/>
        <bgColor indexed="64"/>
      </patternFill>
    </fill>
    <fill>
      <patternFill patternType="solid">
        <fgColor rgb="FF363636"/>
        <bgColor rgb="FF000000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rgb="FF2E2E2E"/>
      </left>
      <right/>
      <top style="thin">
        <color rgb="FF2E2E2E"/>
      </top>
      <bottom/>
      <diagonal/>
    </border>
    <border>
      <left/>
      <right/>
      <top style="thin">
        <color rgb="FF2E2E2E"/>
      </top>
      <bottom/>
      <diagonal/>
    </border>
    <border>
      <left/>
      <right style="thin">
        <color rgb="FF2E2E2E"/>
      </right>
      <top style="thin">
        <color rgb="FF2E2E2E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right" vertical="center"/>
    </xf>
    <xf numFmtId="38" fontId="0" fillId="2" borderId="12" xfId="1" applyFont="1" applyFill="1" applyBorder="1">
      <alignment vertical="center"/>
    </xf>
    <xf numFmtId="9" fontId="0" fillId="2" borderId="12" xfId="2" applyFont="1" applyFill="1" applyBorder="1">
      <alignment vertical="center"/>
    </xf>
    <xf numFmtId="0" fontId="8" fillId="0" borderId="0" xfId="0" applyFont="1" applyAlignment="1">
      <alignment vertical="top"/>
    </xf>
    <xf numFmtId="0" fontId="5" fillId="3" borderId="0" xfId="0" applyFont="1" applyFill="1" applyAlignment="1">
      <alignment horizontal="center" vertical="center"/>
    </xf>
    <xf numFmtId="38" fontId="0" fillId="0" borderId="12" xfId="0" applyNumberFormat="1" applyBorder="1">
      <alignment vertical="center"/>
    </xf>
    <xf numFmtId="0" fontId="9" fillId="0" borderId="1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38" fontId="10" fillId="0" borderId="0" xfId="1" applyFont="1" applyBorder="1">
      <alignment vertical="center"/>
    </xf>
    <xf numFmtId="0" fontId="4" fillId="0" borderId="17" xfId="0" applyFont="1" applyBorder="1" applyAlignment="1">
      <alignment horizontal="right" vertical="center"/>
    </xf>
    <xf numFmtId="14" fontId="0" fillId="5" borderId="0" xfId="0" applyNumberFormat="1" applyFill="1">
      <alignment vertical="center"/>
    </xf>
    <xf numFmtId="0" fontId="0" fillId="0" borderId="1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0" xfId="0" applyBorder="1">
      <alignment vertical="center"/>
    </xf>
    <xf numFmtId="0" fontId="0" fillId="0" borderId="21" xfId="0" applyBorder="1">
      <alignment vertical="center"/>
    </xf>
    <xf numFmtId="0" fontId="0" fillId="0" borderId="20" xfId="0" applyBorder="1">
      <alignment vertical="center"/>
    </xf>
    <xf numFmtId="0" fontId="0" fillId="0" borderId="5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4" fontId="0" fillId="5" borderId="17" xfId="0" applyNumberFormat="1" applyFill="1" applyBorder="1">
      <alignment vertical="center"/>
    </xf>
    <xf numFmtId="14" fontId="0" fillId="5" borderId="20" xfId="0" applyNumberFormat="1" applyFill="1" applyBorder="1" applyAlignment="1">
      <alignment horizontal="left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top"/>
    </xf>
    <xf numFmtId="0" fontId="5" fillId="3" borderId="0" xfId="0" applyFont="1" applyFill="1" applyAlignment="1">
      <alignment horizontal="center" vertical="top"/>
    </xf>
    <xf numFmtId="0" fontId="6" fillId="4" borderId="1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175260</xdr:colOff>
      <xdr:row>25</xdr:row>
      <xdr:rowOff>53340</xdr:rowOff>
    </xdr:from>
    <xdr:to>
      <xdr:col>6</xdr:col>
      <xdr:colOff>967740</xdr:colOff>
      <xdr:row>29</xdr:row>
      <xdr:rowOff>190500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A01D8F4-D45D-0978-1B10-7B9785ECCB7A}"/>
            </a:ext>
          </a:extLst>
        </xdr:cNvPr>
        <xdr:cNvSpPr txBox="1"/>
      </xdr:nvSpPr>
      <xdr:spPr>
        <a:xfrm>
          <a:off x="2019300" y="5928360"/>
          <a:ext cx="4076700" cy="1051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セル</a:t>
          </a:r>
          <a:r>
            <a:rPr kumimoji="1" lang="en-US" altLang="ja-JP" sz="1100"/>
            <a:t>B27</a:t>
          </a:r>
          <a:r>
            <a:rPr kumimoji="1" lang="ja-JP" altLang="en-US" sz="1100"/>
            <a:t>の数式と、セル</a:t>
          </a:r>
          <a:r>
            <a:rPr kumimoji="1" lang="en-US" altLang="ja-JP" sz="1100"/>
            <a:t>B28</a:t>
          </a:r>
          <a:r>
            <a:rPr kumimoji="1" lang="ja-JP" altLang="en-US" sz="1100"/>
            <a:t>の数式を</a:t>
          </a:r>
          <a:endParaRPr kumimoji="1" lang="en-US" altLang="ja-JP" sz="1100"/>
        </a:p>
        <a:p>
          <a:r>
            <a:rPr kumimoji="1" lang="ja-JP" altLang="en-US" sz="1100"/>
            <a:t>セル</a:t>
          </a:r>
          <a:r>
            <a:rPr kumimoji="1" lang="en-US" altLang="ja-JP" sz="1100"/>
            <a:t>B7</a:t>
          </a:r>
          <a:r>
            <a:rPr kumimoji="1" lang="ja-JP" altLang="en-US" sz="1100"/>
            <a:t>の計算式に代入してあげれば、</a:t>
          </a:r>
          <a:endParaRPr kumimoji="1" lang="en-US" altLang="ja-JP" sz="1100"/>
        </a:p>
        <a:p>
          <a:r>
            <a:rPr kumimoji="1" lang="en-US" altLang="ja-JP" sz="1100"/>
            <a:t>27</a:t>
          </a:r>
          <a:r>
            <a:rPr kumimoji="1" lang="ja-JP" altLang="en-US" sz="1100"/>
            <a:t>行から</a:t>
          </a:r>
          <a:r>
            <a:rPr kumimoji="1" lang="en-US" altLang="ja-JP" sz="1100"/>
            <a:t>28</a:t>
          </a:r>
          <a:r>
            <a:rPr kumimoji="1" lang="ja-JP" altLang="en-US" sz="1100"/>
            <a:t>行にあった支払日情報を削除することができ</a:t>
          </a:r>
          <a:endParaRPr kumimoji="1" lang="en-US" altLang="ja-JP" sz="1100"/>
        </a:p>
        <a:p>
          <a:r>
            <a:rPr kumimoji="1" lang="ja-JP" altLang="en-US" sz="1100"/>
            <a:t>見た目が奇麗になります。</a:t>
          </a:r>
        </a:p>
      </xdr:txBody>
    </xdr:sp>
    <xdr:clientData/>
  </xdr:twoCellAnchor>
  <xdr:twoCellAnchor>
    <xdr:from>
      <xdr:col>0</xdr:col>
      <xdr:colOff>53340</xdr:colOff>
      <xdr:row>25</xdr:row>
      <xdr:rowOff>198120</xdr:rowOff>
    </xdr:from>
    <xdr:to>
      <xdr:col>2</xdr:col>
      <xdr:colOff>7620</xdr:colOff>
      <xdr:row>28</xdr:row>
      <xdr:rowOff>137160</xdr:rowOff>
    </xdr:to>
    <xdr:sp macro="" textlink="">
      <xdr:nvSpPr>
        <xdr:cNvPr id="3" name="四角形: 1 つの角を丸める 2">
          <a:extLst>
            <a:ext uri="{FF2B5EF4-FFF2-40B4-BE49-F238E27FC236}">
              <a16:creationId xmlns:a16="http://schemas.microsoft.com/office/drawing/2014/main" id="{61574944-0E3A-52BF-AE0B-757C29B7F9A5}"/>
            </a:ext>
          </a:extLst>
        </xdr:cNvPr>
        <xdr:cNvSpPr/>
      </xdr:nvSpPr>
      <xdr:spPr>
        <a:xfrm>
          <a:off x="53340" y="6073140"/>
          <a:ext cx="1798320" cy="624840"/>
        </a:xfrm>
        <a:prstGeom prst="round1Rect">
          <a:avLst/>
        </a:prstGeom>
        <a:noFill/>
        <a:ln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6C6CA-447A-4DDA-B2C2-E70620340426}">
  <dimension ref="A1:G28"/>
  <sheetViews>
    <sheetView zoomScale="85" zoomScaleNormal="85" workbookViewId="0">
      <selection activeCell="E12" sqref="E12"/>
    </sheetView>
  </sheetViews>
  <sheetFormatPr defaultColWidth="10.796875" defaultRowHeight="18" x14ac:dyDescent="0.45"/>
  <cols>
    <col min="1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</cols>
  <sheetData>
    <row r="1" spans="1:7" ht="34.200000000000003" customHeight="1" x14ac:dyDescent="0.45">
      <c r="A1" s="33" t="s">
        <v>0</v>
      </c>
      <c r="B1" s="33"/>
      <c r="C1" s="33"/>
      <c r="D1" s="33"/>
      <c r="E1" s="33"/>
      <c r="F1" s="33"/>
      <c r="G1" s="33"/>
    </row>
    <row r="2" spans="1:7" ht="19.8" x14ac:dyDescent="0.45">
      <c r="A2" s="34" t="s">
        <v>1</v>
      </c>
      <c r="B2" s="34"/>
      <c r="C2" s="34"/>
      <c r="D2" s="34"/>
      <c r="E2" s="1"/>
      <c r="F2" s="2" t="s">
        <v>2</v>
      </c>
      <c r="G2" s="1">
        <v>1</v>
      </c>
    </row>
    <row r="3" spans="1:7" ht="19.8" x14ac:dyDescent="0.45">
      <c r="A3" s="34"/>
      <c r="B3" s="34"/>
      <c r="C3" s="34"/>
      <c r="D3" s="34"/>
      <c r="E3" s="1"/>
      <c r="F3" s="3" t="s">
        <v>37</v>
      </c>
      <c r="G3" s="19">
        <v>44841</v>
      </c>
    </row>
    <row r="4" spans="1:7" ht="0.6" customHeight="1" x14ac:dyDescent="0.45"/>
    <row r="5" spans="1:7" ht="23.4" customHeight="1" x14ac:dyDescent="0.45">
      <c r="A5" t="s">
        <v>3</v>
      </c>
      <c r="F5" t="s">
        <v>4</v>
      </c>
    </row>
    <row r="6" spans="1:7" ht="19.8" x14ac:dyDescent="0.45">
      <c r="A6" s="4" t="s">
        <v>5</v>
      </c>
      <c r="B6" s="20" t="s">
        <v>6</v>
      </c>
      <c r="C6" s="21"/>
      <c r="D6" s="22"/>
      <c r="F6" t="s">
        <v>7</v>
      </c>
    </row>
    <row r="7" spans="1:7" ht="19.8" x14ac:dyDescent="0.45">
      <c r="A7" s="4" t="s">
        <v>8</v>
      </c>
      <c r="B7" s="30"/>
      <c r="C7" s="23"/>
      <c r="D7" s="24"/>
      <c r="F7" t="s">
        <v>9</v>
      </c>
    </row>
    <row r="8" spans="1:7" x14ac:dyDescent="0.45">
      <c r="A8" s="35" t="s">
        <v>10</v>
      </c>
      <c r="B8" s="25" t="s">
        <v>11</v>
      </c>
      <c r="C8" s="23"/>
      <c r="D8" s="24"/>
      <c r="F8" t="s">
        <v>12</v>
      </c>
    </row>
    <row r="9" spans="1:7" x14ac:dyDescent="0.45">
      <c r="A9" s="35"/>
      <c r="B9" s="26" t="s">
        <v>13</v>
      </c>
      <c r="C9" s="27"/>
      <c r="D9" s="28"/>
      <c r="F9" t="s">
        <v>14</v>
      </c>
    </row>
    <row r="10" spans="1:7" ht="7.2" customHeight="1" x14ac:dyDescent="0.45">
      <c r="A10" s="5"/>
    </row>
    <row r="11" spans="1:7" x14ac:dyDescent="0.45">
      <c r="A11" s="36" t="s">
        <v>15</v>
      </c>
      <c r="B11" s="38">
        <f ca="1">G23</f>
        <v>53800</v>
      </c>
      <c r="C11" s="39"/>
      <c r="D11" s="40"/>
    </row>
    <row r="12" spans="1:7" x14ac:dyDescent="0.45">
      <c r="A12" s="37"/>
      <c r="B12" s="41"/>
      <c r="C12" s="42"/>
      <c r="D12" s="43"/>
    </row>
    <row r="13" spans="1:7" ht="7.2" customHeight="1" x14ac:dyDescent="0.45"/>
    <row r="14" spans="1:7" ht="19.8" x14ac:dyDescent="0.45">
      <c r="A14" s="31" t="s">
        <v>16</v>
      </c>
      <c r="B14" s="32"/>
      <c r="C14" s="32"/>
      <c r="D14" s="6" t="s">
        <v>17</v>
      </c>
      <c r="E14" s="6" t="s">
        <v>18</v>
      </c>
      <c r="F14" s="6" t="s">
        <v>19</v>
      </c>
      <c r="G14" s="7" t="s">
        <v>20</v>
      </c>
    </row>
    <row r="15" spans="1:7" x14ac:dyDescent="0.45">
      <c r="A15" s="45" t="s">
        <v>21</v>
      </c>
      <c r="B15" s="45"/>
      <c r="C15" s="45"/>
      <c r="D15" s="8">
        <v>1</v>
      </c>
      <c r="E15" s="9">
        <v>10000</v>
      </c>
      <c r="F15" s="10">
        <v>0.1</v>
      </c>
      <c r="G15" s="9">
        <f>IF(AND(D15&lt;&gt;"", E15&lt;&gt;""),D15*E15,"")</f>
        <v>10000</v>
      </c>
    </row>
    <row r="16" spans="1:7" x14ac:dyDescent="0.45">
      <c r="A16" s="45" t="s">
        <v>22</v>
      </c>
      <c r="B16" s="45"/>
      <c r="C16" s="45"/>
      <c r="D16" s="8">
        <v>1</v>
      </c>
      <c r="E16" s="9">
        <v>10000</v>
      </c>
      <c r="F16" s="10">
        <v>0.1</v>
      </c>
      <c r="G16" s="9">
        <f>IF(AND(D16&lt;&gt;"", E16&lt;&gt;""),D16*E16,"")</f>
        <v>10000</v>
      </c>
    </row>
    <row r="17" spans="1:7" x14ac:dyDescent="0.45">
      <c r="A17" s="46" t="s">
        <v>23</v>
      </c>
      <c r="B17" s="47"/>
      <c r="C17" s="48"/>
      <c r="D17" s="8">
        <v>1</v>
      </c>
      <c r="E17" s="9">
        <v>10000</v>
      </c>
      <c r="F17" s="10">
        <v>0.08</v>
      </c>
      <c r="G17" s="9">
        <f>IF(AND(D17&lt;&gt;"", E17&lt;&gt;""),D17*E17,"")</f>
        <v>10000</v>
      </c>
    </row>
    <row r="18" spans="1:7" x14ac:dyDescent="0.45">
      <c r="A18" s="46" t="s">
        <v>24</v>
      </c>
      <c r="B18" s="47"/>
      <c r="C18" s="48"/>
      <c r="D18" s="8">
        <v>1</v>
      </c>
      <c r="E18" s="9">
        <v>10000</v>
      </c>
      <c r="F18" s="10">
        <v>0</v>
      </c>
      <c r="G18" s="9">
        <f>IF(AND(D18&lt;&gt;"", E18&lt;&gt;""),D18*E18,"")</f>
        <v>10000</v>
      </c>
    </row>
    <row r="19" spans="1:7" x14ac:dyDescent="0.45">
      <c r="A19" s="46" t="s">
        <v>25</v>
      </c>
      <c r="B19" s="47"/>
      <c r="C19" s="48"/>
      <c r="D19" s="8">
        <v>1</v>
      </c>
      <c r="E19" s="9">
        <v>10000</v>
      </c>
      <c r="F19" s="10">
        <v>0.1</v>
      </c>
      <c r="G19" s="9">
        <f>IF(AND(D19&lt;&gt;"", E19&lt;&gt;""),D19*E19,"")</f>
        <v>10000</v>
      </c>
    </row>
    <row r="20" spans="1:7" x14ac:dyDescent="0.45">
      <c r="A20" s="46"/>
      <c r="B20" s="47"/>
      <c r="C20" s="48"/>
      <c r="D20" s="8"/>
      <c r="E20" s="9"/>
      <c r="F20" s="10"/>
      <c r="G20" s="9"/>
    </row>
    <row r="21" spans="1:7" ht="19.8" x14ac:dyDescent="0.45">
      <c r="A21" s="11" t="s">
        <v>26</v>
      </c>
      <c r="E21" s="44" t="s">
        <v>27</v>
      </c>
      <c r="F21" s="44"/>
      <c r="G21" s="13">
        <f>SUM(G15:G20)</f>
        <v>50000</v>
      </c>
    </row>
    <row r="22" spans="1:7" ht="19.8" x14ac:dyDescent="0.45">
      <c r="A22" s="14" t="s">
        <v>28</v>
      </c>
      <c r="B22" s="15" t="s">
        <v>29</v>
      </c>
      <c r="C22" s="15" t="s">
        <v>30</v>
      </c>
      <c r="E22" s="44" t="s">
        <v>31</v>
      </c>
      <c r="F22" s="44"/>
      <c r="G22" s="13">
        <f ca="1">SUM(C23:C25)</f>
        <v>3800</v>
      </c>
    </row>
    <row r="23" spans="1:7" ht="19.8" x14ac:dyDescent="0.45">
      <c r="A23" s="16" t="s">
        <v>32</v>
      </c>
      <c r="B23" s="17">
        <f ca="1">SUMIF(F15:G20,10%,G15:G20)</f>
        <v>30000</v>
      </c>
      <c r="C23" s="17">
        <f ca="1">B23*0.1</f>
        <v>3000</v>
      </c>
      <c r="E23" s="44" t="s">
        <v>15</v>
      </c>
      <c r="F23" s="44"/>
      <c r="G23" s="13">
        <f ca="1">G21+G22</f>
        <v>53800</v>
      </c>
    </row>
    <row r="24" spans="1:7" x14ac:dyDescent="0.45">
      <c r="A24" s="16" t="s">
        <v>33</v>
      </c>
      <c r="B24" s="17">
        <f ca="1">SUMIF(F15:G20,8%,G15:G20)</f>
        <v>10000</v>
      </c>
      <c r="C24" s="17">
        <f ca="1">B24*0.08</f>
        <v>800</v>
      </c>
    </row>
    <row r="25" spans="1:7" x14ac:dyDescent="0.45">
      <c r="A25" s="16" t="s">
        <v>34</v>
      </c>
      <c r="B25" s="17">
        <f ca="1">SUMIF(F15:G20,0%,G15:G20)</f>
        <v>10000</v>
      </c>
      <c r="C25" s="17">
        <v>0</v>
      </c>
    </row>
    <row r="26" spans="1:7" x14ac:dyDescent="0.45">
      <c r="A26" s="16"/>
      <c r="B26" s="17"/>
      <c r="C26" s="17"/>
    </row>
    <row r="27" spans="1:7" ht="19.8" x14ac:dyDescent="0.45">
      <c r="A27" s="18" t="s">
        <v>35</v>
      </c>
      <c r="B27" s="29"/>
    </row>
    <row r="28" spans="1:7" ht="19.8" x14ac:dyDescent="0.45">
      <c r="A28" s="18" t="s">
        <v>36</v>
      </c>
      <c r="B28" s="29"/>
    </row>
  </sheetData>
  <mergeCells count="15">
    <mergeCell ref="E21:F21"/>
    <mergeCell ref="E22:F22"/>
    <mergeCell ref="E23:F23"/>
    <mergeCell ref="A15:C15"/>
    <mergeCell ref="A16:C16"/>
    <mergeCell ref="A17:C17"/>
    <mergeCell ref="A18:C18"/>
    <mergeCell ref="A19:C19"/>
    <mergeCell ref="A20:C20"/>
    <mergeCell ref="A14:C14"/>
    <mergeCell ref="A1:G1"/>
    <mergeCell ref="A2:D3"/>
    <mergeCell ref="A8:A9"/>
    <mergeCell ref="A11:A12"/>
    <mergeCell ref="B11:D12"/>
  </mergeCells>
  <phoneticPr fontId="3"/>
  <dataValidations disablePrompts="1" count="1">
    <dataValidation type="list" allowBlank="1" showInputMessage="1" showErrorMessage="1" sqref="F15:F20" xr:uid="{08AC770F-9DF9-4041-9331-B520AE320D77}">
      <formula1>"10%,8%,0%"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D058C-FDD5-403F-ACB8-C2B5CA88BFC8}">
  <dimension ref="A1:G28"/>
  <sheetViews>
    <sheetView tabSelected="1" zoomScale="85" zoomScaleNormal="85" workbookViewId="0">
      <selection activeCell="M17" sqref="M17"/>
    </sheetView>
  </sheetViews>
  <sheetFormatPr defaultColWidth="10.796875" defaultRowHeight="18" x14ac:dyDescent="0.45"/>
  <cols>
    <col min="1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</cols>
  <sheetData>
    <row r="1" spans="1:7" ht="34.200000000000003" customHeight="1" x14ac:dyDescent="0.45">
      <c r="A1" s="33" t="s">
        <v>0</v>
      </c>
      <c r="B1" s="33"/>
      <c r="C1" s="33"/>
      <c r="D1" s="33"/>
      <c r="E1" s="33"/>
      <c r="F1" s="33"/>
      <c r="G1" s="33"/>
    </row>
    <row r="2" spans="1:7" ht="19.8" x14ac:dyDescent="0.45">
      <c r="A2" s="34" t="s">
        <v>1</v>
      </c>
      <c r="B2" s="34"/>
      <c r="C2" s="34"/>
      <c r="D2" s="34"/>
      <c r="E2" s="1"/>
      <c r="F2" s="2" t="s">
        <v>2</v>
      </c>
      <c r="G2" s="1">
        <v>1</v>
      </c>
    </row>
    <row r="3" spans="1:7" ht="19.8" x14ac:dyDescent="0.45">
      <c r="A3" s="34"/>
      <c r="B3" s="34"/>
      <c r="C3" s="34"/>
      <c r="D3" s="34"/>
      <c r="E3" s="1"/>
      <c r="F3" s="3" t="s">
        <v>37</v>
      </c>
      <c r="G3" s="19">
        <v>44841</v>
      </c>
    </row>
    <row r="4" spans="1:7" ht="0.6" customHeight="1" x14ac:dyDescent="0.45"/>
    <row r="5" spans="1:7" ht="23.4" customHeight="1" x14ac:dyDescent="0.45">
      <c r="A5" t="s">
        <v>3</v>
      </c>
      <c r="F5" t="s">
        <v>4</v>
      </c>
    </row>
    <row r="6" spans="1:7" ht="19.8" x14ac:dyDescent="0.45">
      <c r="A6" s="12" t="s">
        <v>5</v>
      </c>
      <c r="B6" s="20" t="s">
        <v>6</v>
      </c>
      <c r="C6" s="21"/>
      <c r="D6" s="22"/>
      <c r="F6" t="s">
        <v>7</v>
      </c>
    </row>
    <row r="7" spans="1:7" ht="19.8" x14ac:dyDescent="0.45">
      <c r="A7" s="12" t="s">
        <v>8</v>
      </c>
      <c r="B7" s="30">
        <f>IF(DAY(G3)&gt;=25,B28,B27)</f>
        <v>44880</v>
      </c>
      <c r="C7" s="23"/>
      <c r="D7" s="24"/>
      <c r="F7" t="s">
        <v>9</v>
      </c>
    </row>
    <row r="8" spans="1:7" x14ac:dyDescent="0.45">
      <c r="A8" s="35" t="s">
        <v>10</v>
      </c>
      <c r="B8" s="25" t="s">
        <v>11</v>
      </c>
      <c r="C8" s="23"/>
      <c r="D8" s="24"/>
      <c r="F8" t="s">
        <v>12</v>
      </c>
    </row>
    <row r="9" spans="1:7" x14ac:dyDescent="0.45">
      <c r="A9" s="35"/>
      <c r="B9" s="26" t="s">
        <v>13</v>
      </c>
      <c r="C9" s="27"/>
      <c r="D9" s="28"/>
      <c r="F9" t="s">
        <v>14</v>
      </c>
    </row>
    <row r="10" spans="1:7" ht="7.2" customHeight="1" x14ac:dyDescent="0.45">
      <c r="A10" s="5"/>
    </row>
    <row r="11" spans="1:7" x14ac:dyDescent="0.45">
      <c r="A11" s="36" t="s">
        <v>15</v>
      </c>
      <c r="B11" s="38">
        <f ca="1">G23</f>
        <v>53800</v>
      </c>
      <c r="C11" s="39"/>
      <c r="D11" s="40"/>
    </row>
    <row r="12" spans="1:7" x14ac:dyDescent="0.45">
      <c r="A12" s="37"/>
      <c r="B12" s="41"/>
      <c r="C12" s="42"/>
      <c r="D12" s="43"/>
    </row>
    <row r="13" spans="1:7" ht="22.8" customHeight="1" x14ac:dyDescent="0.45"/>
    <row r="14" spans="1:7" ht="19.8" x14ac:dyDescent="0.45">
      <c r="A14" s="31" t="s">
        <v>16</v>
      </c>
      <c r="B14" s="32"/>
      <c r="C14" s="32"/>
      <c r="D14" s="6" t="s">
        <v>17</v>
      </c>
      <c r="E14" s="6" t="s">
        <v>18</v>
      </c>
      <c r="F14" s="6" t="s">
        <v>19</v>
      </c>
      <c r="G14" s="7" t="s">
        <v>20</v>
      </c>
    </row>
    <row r="15" spans="1:7" x14ac:dyDescent="0.45">
      <c r="A15" s="45" t="s">
        <v>21</v>
      </c>
      <c r="B15" s="45"/>
      <c r="C15" s="45"/>
      <c r="D15" s="8">
        <v>1</v>
      </c>
      <c r="E15" s="9">
        <v>10000</v>
      </c>
      <c r="F15" s="10">
        <v>0.1</v>
      </c>
      <c r="G15" s="9">
        <f>IF(AND(D15&lt;&gt;"", E15&lt;&gt;""),D15*E15,"")</f>
        <v>10000</v>
      </c>
    </row>
    <row r="16" spans="1:7" x14ac:dyDescent="0.45">
      <c r="A16" s="45" t="s">
        <v>22</v>
      </c>
      <c r="B16" s="45"/>
      <c r="C16" s="45"/>
      <c r="D16" s="8">
        <v>1</v>
      </c>
      <c r="E16" s="9">
        <v>10000</v>
      </c>
      <c r="F16" s="10">
        <v>0.1</v>
      </c>
      <c r="G16" s="9">
        <f>IF(AND(D16&lt;&gt;"", E16&lt;&gt;""),D16*E16,"")</f>
        <v>10000</v>
      </c>
    </row>
    <row r="17" spans="1:7" x14ac:dyDescent="0.45">
      <c r="A17" s="46" t="s">
        <v>23</v>
      </c>
      <c r="B17" s="47"/>
      <c r="C17" s="48"/>
      <c r="D17" s="8">
        <v>1</v>
      </c>
      <c r="E17" s="9">
        <v>10000</v>
      </c>
      <c r="F17" s="10">
        <v>0.08</v>
      </c>
      <c r="G17" s="9">
        <f>IF(AND(D17&lt;&gt;"", E17&lt;&gt;""),D17*E17,"")</f>
        <v>10000</v>
      </c>
    </row>
    <row r="18" spans="1:7" x14ac:dyDescent="0.45">
      <c r="A18" s="46" t="s">
        <v>24</v>
      </c>
      <c r="B18" s="47"/>
      <c r="C18" s="48"/>
      <c r="D18" s="8">
        <v>1</v>
      </c>
      <c r="E18" s="9">
        <v>10000</v>
      </c>
      <c r="F18" s="10">
        <v>0</v>
      </c>
      <c r="G18" s="9">
        <f>IF(AND(D18&lt;&gt;"", E18&lt;&gt;""),D18*E18,"")</f>
        <v>10000</v>
      </c>
    </row>
    <row r="19" spans="1:7" x14ac:dyDescent="0.45">
      <c r="A19" s="46" t="s">
        <v>25</v>
      </c>
      <c r="B19" s="47"/>
      <c r="C19" s="48"/>
      <c r="D19" s="8">
        <v>1</v>
      </c>
      <c r="E19" s="9">
        <v>10000</v>
      </c>
      <c r="F19" s="10">
        <v>0.1</v>
      </c>
      <c r="G19" s="9">
        <f>IF(AND(D19&lt;&gt;"", E19&lt;&gt;""),D19*E19,"")</f>
        <v>10000</v>
      </c>
    </row>
    <row r="20" spans="1:7" x14ac:dyDescent="0.45">
      <c r="A20" s="46"/>
      <c r="B20" s="47"/>
      <c r="C20" s="48"/>
      <c r="D20" s="8"/>
      <c r="E20" s="9"/>
      <c r="F20" s="10"/>
      <c r="G20" s="9"/>
    </row>
    <row r="21" spans="1:7" ht="19.8" x14ac:dyDescent="0.45">
      <c r="A21" s="11" t="s">
        <v>26</v>
      </c>
      <c r="E21" s="44" t="s">
        <v>27</v>
      </c>
      <c r="F21" s="44"/>
      <c r="G21" s="13">
        <f>SUM(G15:G20)</f>
        <v>50000</v>
      </c>
    </row>
    <row r="22" spans="1:7" ht="19.8" x14ac:dyDescent="0.45">
      <c r="A22" s="14" t="s">
        <v>28</v>
      </c>
      <c r="B22" s="15" t="s">
        <v>29</v>
      </c>
      <c r="C22" s="15" t="s">
        <v>30</v>
      </c>
      <c r="E22" s="44" t="s">
        <v>31</v>
      </c>
      <c r="F22" s="44"/>
      <c r="G22" s="13">
        <f ca="1">SUM(C23:C25)</f>
        <v>3800</v>
      </c>
    </row>
    <row r="23" spans="1:7" ht="19.8" x14ac:dyDescent="0.45">
      <c r="A23" s="16" t="s">
        <v>32</v>
      </c>
      <c r="B23" s="17">
        <f ca="1">SUMIF(F15:G20,10%,G15:G20)</f>
        <v>30000</v>
      </c>
      <c r="C23" s="17">
        <f ca="1">B23*0.1</f>
        <v>3000</v>
      </c>
      <c r="E23" s="44" t="s">
        <v>15</v>
      </c>
      <c r="F23" s="44"/>
      <c r="G23" s="13">
        <f ca="1">G21+G22</f>
        <v>53800</v>
      </c>
    </row>
    <row r="24" spans="1:7" x14ac:dyDescent="0.45">
      <c r="A24" s="16" t="s">
        <v>33</v>
      </c>
      <c r="B24" s="17">
        <f ca="1">SUMIF(F15:G20,8%,G15:G20)</f>
        <v>10000</v>
      </c>
      <c r="C24" s="17">
        <f ca="1">B24*0.08</f>
        <v>800</v>
      </c>
    </row>
    <row r="25" spans="1:7" x14ac:dyDescent="0.45">
      <c r="A25" s="16" t="s">
        <v>34</v>
      </c>
      <c r="B25" s="17">
        <f ca="1">SUMIF(F15:G20,0%,G15:G20)</f>
        <v>10000</v>
      </c>
      <c r="C25" s="17">
        <v>0</v>
      </c>
    </row>
    <row r="26" spans="1:7" x14ac:dyDescent="0.45">
      <c r="A26" s="16"/>
      <c r="B26" s="17"/>
      <c r="C26" s="17"/>
    </row>
    <row r="27" spans="1:7" ht="19.8" x14ac:dyDescent="0.45">
      <c r="A27" s="18" t="s">
        <v>35</v>
      </c>
      <c r="B27" s="29">
        <f>DATE(YEAR(G3),MONTH(G3)+1,15)</f>
        <v>44880</v>
      </c>
    </row>
    <row r="28" spans="1:7" ht="19.8" x14ac:dyDescent="0.45">
      <c r="A28" s="18" t="s">
        <v>36</v>
      </c>
      <c r="B28" s="29">
        <f>DATE(YEAR(G3),MONTH(G3)+2,15)</f>
        <v>44910</v>
      </c>
    </row>
  </sheetData>
  <mergeCells count="15">
    <mergeCell ref="A14:C14"/>
    <mergeCell ref="A1:G1"/>
    <mergeCell ref="A2:D3"/>
    <mergeCell ref="A8:A9"/>
    <mergeCell ref="A11:A12"/>
    <mergeCell ref="B11:D12"/>
    <mergeCell ref="E21:F21"/>
    <mergeCell ref="E22:F22"/>
    <mergeCell ref="E23:F23"/>
    <mergeCell ref="A15:C15"/>
    <mergeCell ref="A16:C16"/>
    <mergeCell ref="A17:C17"/>
    <mergeCell ref="A18:C18"/>
    <mergeCell ref="A19:C19"/>
    <mergeCell ref="A20:C20"/>
  </mergeCells>
  <phoneticPr fontId="3"/>
  <dataValidations disablePrompts="1" count="1">
    <dataValidation type="list" allowBlank="1" showInputMessage="1" showErrorMessage="1" sqref="F15:F20" xr:uid="{6B19C1A0-2230-41BB-A5C2-B6F7D2D3E5EC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9B4D9-D876-4A06-B627-C7C0A74A8143}">
  <dimension ref="A1:G26"/>
  <sheetViews>
    <sheetView workbookViewId="0">
      <selection activeCell="B8" sqref="B8"/>
    </sheetView>
  </sheetViews>
  <sheetFormatPr defaultColWidth="10.796875" defaultRowHeight="18" x14ac:dyDescent="0.45"/>
  <cols>
    <col min="1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</cols>
  <sheetData>
    <row r="1" spans="1:7" ht="34.200000000000003" customHeight="1" x14ac:dyDescent="0.45">
      <c r="A1" s="33" t="s">
        <v>0</v>
      </c>
      <c r="B1" s="33"/>
      <c r="C1" s="33"/>
      <c r="D1" s="33"/>
      <c r="E1" s="33"/>
      <c r="F1" s="33"/>
      <c r="G1" s="33"/>
    </row>
    <row r="2" spans="1:7" ht="19.8" x14ac:dyDescent="0.45">
      <c r="A2" s="34" t="s">
        <v>1</v>
      </c>
      <c r="B2" s="34"/>
      <c r="C2" s="34"/>
      <c r="D2" s="34"/>
      <c r="E2" s="1"/>
      <c r="F2" s="2" t="s">
        <v>2</v>
      </c>
      <c r="G2" s="1">
        <v>1</v>
      </c>
    </row>
    <row r="3" spans="1:7" ht="19.8" x14ac:dyDescent="0.45">
      <c r="A3" s="34"/>
      <c r="B3" s="34"/>
      <c r="C3" s="34"/>
      <c r="D3" s="34"/>
      <c r="E3" s="1"/>
      <c r="F3" s="3" t="s">
        <v>37</v>
      </c>
      <c r="G3" s="19">
        <v>44841</v>
      </c>
    </row>
    <row r="4" spans="1:7" ht="0.6" customHeight="1" x14ac:dyDescent="0.45"/>
    <row r="5" spans="1:7" ht="23.4" customHeight="1" x14ac:dyDescent="0.45">
      <c r="A5" t="s">
        <v>3</v>
      </c>
      <c r="F5" t="s">
        <v>4</v>
      </c>
    </row>
    <row r="6" spans="1:7" ht="19.8" x14ac:dyDescent="0.45">
      <c r="A6" s="12" t="s">
        <v>5</v>
      </c>
      <c r="B6" s="20" t="s">
        <v>6</v>
      </c>
      <c r="C6" s="21"/>
      <c r="D6" s="22"/>
      <c r="F6" t="s">
        <v>7</v>
      </c>
    </row>
    <row r="7" spans="1:7" ht="19.8" x14ac:dyDescent="0.45">
      <c r="A7" s="12" t="s">
        <v>8</v>
      </c>
      <c r="B7" s="30">
        <f>IF(DAY(G3)&gt;=25,DATE(YEAR(G3),MONTH(G3)+2,15),DATE(YEAR(G3),MONTH(G3)+1,15))</f>
        <v>44880</v>
      </c>
      <c r="C7" s="23"/>
      <c r="D7" s="24"/>
      <c r="F7" t="s">
        <v>9</v>
      </c>
    </row>
    <row r="8" spans="1:7" x14ac:dyDescent="0.45">
      <c r="A8" s="35" t="s">
        <v>10</v>
      </c>
      <c r="B8" s="25" t="s">
        <v>11</v>
      </c>
      <c r="C8" s="23"/>
      <c r="D8" s="24"/>
      <c r="F8" t="s">
        <v>12</v>
      </c>
    </row>
    <row r="9" spans="1:7" x14ac:dyDescent="0.45">
      <c r="A9" s="35"/>
      <c r="B9" s="26" t="s">
        <v>13</v>
      </c>
      <c r="C9" s="27"/>
      <c r="D9" s="28"/>
      <c r="F9" t="s">
        <v>14</v>
      </c>
    </row>
    <row r="10" spans="1:7" ht="7.2" customHeight="1" x14ac:dyDescent="0.45">
      <c r="A10" s="5"/>
    </row>
    <row r="11" spans="1:7" x14ac:dyDescent="0.45">
      <c r="A11" s="36" t="s">
        <v>15</v>
      </c>
      <c r="B11" s="38">
        <f ca="1">G23</f>
        <v>53800</v>
      </c>
      <c r="C11" s="39"/>
      <c r="D11" s="40"/>
    </row>
    <row r="12" spans="1:7" x14ac:dyDescent="0.45">
      <c r="A12" s="37"/>
      <c r="B12" s="41"/>
      <c r="C12" s="42"/>
      <c r="D12" s="43"/>
    </row>
    <row r="13" spans="1:7" ht="22.8" customHeight="1" x14ac:dyDescent="0.45"/>
    <row r="14" spans="1:7" ht="19.8" x14ac:dyDescent="0.45">
      <c r="A14" s="31" t="s">
        <v>16</v>
      </c>
      <c r="B14" s="32"/>
      <c r="C14" s="32"/>
      <c r="D14" s="6" t="s">
        <v>17</v>
      </c>
      <c r="E14" s="6" t="s">
        <v>18</v>
      </c>
      <c r="F14" s="6" t="s">
        <v>19</v>
      </c>
      <c r="G14" s="7" t="s">
        <v>20</v>
      </c>
    </row>
    <row r="15" spans="1:7" x14ac:dyDescent="0.45">
      <c r="A15" s="45" t="s">
        <v>21</v>
      </c>
      <c r="B15" s="45"/>
      <c r="C15" s="45"/>
      <c r="D15" s="8">
        <v>1</v>
      </c>
      <c r="E15" s="9">
        <v>10000</v>
      </c>
      <c r="F15" s="10">
        <v>0.1</v>
      </c>
      <c r="G15" s="9">
        <f>IF(AND(D15&lt;&gt;"", E15&lt;&gt;""),D15*E15,"")</f>
        <v>10000</v>
      </c>
    </row>
    <row r="16" spans="1:7" x14ac:dyDescent="0.45">
      <c r="A16" s="45" t="s">
        <v>22</v>
      </c>
      <c r="B16" s="45"/>
      <c r="C16" s="45"/>
      <c r="D16" s="8">
        <v>1</v>
      </c>
      <c r="E16" s="9">
        <v>10000</v>
      </c>
      <c r="F16" s="10">
        <v>0.1</v>
      </c>
      <c r="G16" s="9">
        <f>IF(AND(D16&lt;&gt;"", E16&lt;&gt;""),D16*E16,"")</f>
        <v>10000</v>
      </c>
    </row>
    <row r="17" spans="1:7" x14ac:dyDescent="0.45">
      <c r="A17" s="46" t="s">
        <v>23</v>
      </c>
      <c r="B17" s="47"/>
      <c r="C17" s="48"/>
      <c r="D17" s="8">
        <v>1</v>
      </c>
      <c r="E17" s="9">
        <v>10000</v>
      </c>
      <c r="F17" s="10">
        <v>0.08</v>
      </c>
      <c r="G17" s="9">
        <f>IF(AND(D17&lt;&gt;"", E17&lt;&gt;""),D17*E17,"")</f>
        <v>10000</v>
      </c>
    </row>
    <row r="18" spans="1:7" x14ac:dyDescent="0.45">
      <c r="A18" s="46" t="s">
        <v>24</v>
      </c>
      <c r="B18" s="47"/>
      <c r="C18" s="48"/>
      <c r="D18" s="8">
        <v>1</v>
      </c>
      <c r="E18" s="9">
        <v>10000</v>
      </c>
      <c r="F18" s="10">
        <v>0</v>
      </c>
      <c r="G18" s="9">
        <f>IF(AND(D18&lt;&gt;"", E18&lt;&gt;""),D18*E18,"")</f>
        <v>10000</v>
      </c>
    </row>
    <row r="19" spans="1:7" x14ac:dyDescent="0.45">
      <c r="A19" s="46" t="s">
        <v>25</v>
      </c>
      <c r="B19" s="47"/>
      <c r="C19" s="48"/>
      <c r="D19" s="8">
        <v>1</v>
      </c>
      <c r="E19" s="9">
        <v>10000</v>
      </c>
      <c r="F19" s="10">
        <v>0.1</v>
      </c>
      <c r="G19" s="9">
        <f>IF(AND(D19&lt;&gt;"", E19&lt;&gt;""),D19*E19,"")</f>
        <v>10000</v>
      </c>
    </row>
    <row r="20" spans="1:7" x14ac:dyDescent="0.45">
      <c r="A20" s="46"/>
      <c r="B20" s="47"/>
      <c r="C20" s="48"/>
      <c r="D20" s="8"/>
      <c r="E20" s="9"/>
      <c r="F20" s="10"/>
      <c r="G20" s="9"/>
    </row>
    <row r="21" spans="1:7" ht="19.8" x14ac:dyDescent="0.45">
      <c r="A21" s="11" t="s">
        <v>26</v>
      </c>
      <c r="E21" s="44" t="s">
        <v>27</v>
      </c>
      <c r="F21" s="44"/>
      <c r="G21" s="13">
        <f>SUM(G15:G20)</f>
        <v>50000</v>
      </c>
    </row>
    <row r="22" spans="1:7" ht="19.8" x14ac:dyDescent="0.45">
      <c r="A22" s="14" t="s">
        <v>28</v>
      </c>
      <c r="B22" s="15" t="s">
        <v>29</v>
      </c>
      <c r="C22" s="15" t="s">
        <v>30</v>
      </c>
      <c r="E22" s="44" t="s">
        <v>31</v>
      </c>
      <c r="F22" s="44"/>
      <c r="G22" s="13">
        <f ca="1">SUM(C23:C25)</f>
        <v>3800</v>
      </c>
    </row>
    <row r="23" spans="1:7" ht="19.8" x14ac:dyDescent="0.45">
      <c r="A23" s="16" t="s">
        <v>32</v>
      </c>
      <c r="B23" s="17">
        <f ca="1">SUMIF(F15:G20,10%,G15:G20)</f>
        <v>30000</v>
      </c>
      <c r="C23" s="17">
        <f ca="1">B23*0.1</f>
        <v>3000</v>
      </c>
      <c r="E23" s="44" t="s">
        <v>15</v>
      </c>
      <c r="F23" s="44"/>
      <c r="G23" s="13">
        <f ca="1">G21+G22</f>
        <v>53800</v>
      </c>
    </row>
    <row r="24" spans="1:7" x14ac:dyDescent="0.45">
      <c r="A24" s="16" t="s">
        <v>33</v>
      </c>
      <c r="B24" s="17">
        <f ca="1">SUMIF(F15:G20,8%,G15:G20)</f>
        <v>10000</v>
      </c>
      <c r="C24" s="17">
        <f ca="1">B24*0.08</f>
        <v>800</v>
      </c>
    </row>
    <row r="25" spans="1:7" x14ac:dyDescent="0.45">
      <c r="A25" s="16" t="s">
        <v>34</v>
      </c>
      <c r="B25" s="17">
        <f ca="1">SUMIF(F15:G20,0%,G15:G20)</f>
        <v>10000</v>
      </c>
      <c r="C25" s="17">
        <v>0</v>
      </c>
    </row>
    <row r="26" spans="1:7" x14ac:dyDescent="0.45">
      <c r="A26" s="16"/>
      <c r="B26" s="17"/>
      <c r="C26" s="17"/>
    </row>
  </sheetData>
  <mergeCells count="15">
    <mergeCell ref="A14:C14"/>
    <mergeCell ref="A1:G1"/>
    <mergeCell ref="A2:D3"/>
    <mergeCell ref="A8:A9"/>
    <mergeCell ref="A11:A12"/>
    <mergeCell ref="B11:D12"/>
    <mergeCell ref="E21:F21"/>
    <mergeCell ref="E22:F22"/>
    <mergeCell ref="E23:F23"/>
    <mergeCell ref="A15:C15"/>
    <mergeCell ref="A16:C16"/>
    <mergeCell ref="A17:C17"/>
    <mergeCell ref="A18:C18"/>
    <mergeCell ref="A19:C19"/>
    <mergeCell ref="A20:C20"/>
  </mergeCells>
  <phoneticPr fontId="3"/>
  <dataValidations count="1">
    <dataValidation type="list" allowBlank="1" showInputMessage="1" showErrorMessage="1" sqref="F15:F20" xr:uid="{0D9BF870-16A6-4F3C-BBA2-5A536BDC3CDC}">
      <formula1>"10%,8%,0%"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成果物</vt:lpstr>
      <vt:lpstr>成果物２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2022-10-07T06:04:54Z</dcterms:created>
  <dcterms:modified xsi:type="dcterms:W3CDTF">2022-10-28T07:38:26Z</dcterms:modified>
</cp:coreProperties>
</file>